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95" yWindow="-14070" windowWidth="21600" windowHeight="11235" activeTab="2"/>
  </bookViews>
  <sheets>
    <sheet name="Tally" sheetId="1" r:id="rId1"/>
    <sheet name="Sheet3" sheetId="3" r:id="rId2"/>
    <sheet name="Tables" sheetId="6" r:id="rId3"/>
    <sheet name="Finals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"/>
  <c r="AP4" i="1"/>
  <c r="AQ4"/>
  <c r="AR4"/>
  <c r="AT4" s="1"/>
  <c r="AS4"/>
  <c r="AP5"/>
  <c r="AQ5"/>
  <c r="AR5"/>
  <c r="AS5"/>
  <c r="AP6"/>
  <c r="AQ6"/>
  <c r="AR6"/>
  <c r="AS6"/>
  <c r="AP7"/>
  <c r="AQ7"/>
  <c r="AR7"/>
  <c r="AS7"/>
  <c r="AP8"/>
  <c r="AQ8"/>
  <c r="AR8"/>
  <c r="AS8"/>
  <c r="AP9"/>
  <c r="AQ9"/>
  <c r="AR9"/>
  <c r="AS9"/>
  <c r="AR20"/>
  <c r="AR19"/>
  <c r="AR18"/>
  <c r="AR17"/>
  <c r="AR16"/>
  <c r="AR15"/>
  <c r="A19" i="3"/>
  <c r="B19"/>
  <c r="D19"/>
  <c r="F19"/>
  <c r="E19"/>
  <c r="AQ15" i="1"/>
  <c r="AT8" l="1"/>
  <c r="AT6"/>
  <c r="AT7"/>
  <c r="AT5"/>
  <c r="AT9"/>
  <c r="AP10"/>
  <c r="AP11" s="1"/>
  <c r="AQ10"/>
  <c r="AQ11" s="1"/>
  <c r="AA10"/>
  <c r="K10"/>
  <c r="J10"/>
  <c r="G10"/>
  <c r="F10"/>
  <c r="C10"/>
  <c r="B10"/>
  <c r="AH21"/>
  <c r="AI21"/>
  <c r="AL21"/>
  <c r="AD21"/>
  <c r="Z21"/>
  <c r="AL10"/>
  <c r="AH10"/>
  <c r="AD10"/>
  <c r="Z10"/>
  <c r="V10"/>
  <c r="V21"/>
  <c r="R21"/>
  <c r="R10"/>
  <c r="N21"/>
  <c r="N10"/>
  <c r="J21"/>
  <c r="AM21" l="1"/>
  <c r="AM10"/>
  <c r="AE21"/>
  <c r="AA21"/>
  <c r="W21"/>
  <c r="S21"/>
  <c r="O21"/>
  <c r="K21"/>
  <c r="G21"/>
  <c r="F21"/>
  <c r="C21"/>
  <c r="B21"/>
  <c r="AS20"/>
  <c r="AT20" s="1"/>
  <c r="AQ20"/>
  <c r="AP20"/>
  <c r="AS19"/>
  <c r="AT19" s="1"/>
  <c r="AQ19"/>
  <c r="AP19"/>
  <c r="AS18"/>
  <c r="AT18" s="1"/>
  <c r="AQ18"/>
  <c r="AP18"/>
  <c r="AS15"/>
  <c r="AT15" s="1"/>
  <c r="AP15"/>
  <c r="AS17"/>
  <c r="AT17" s="1"/>
  <c r="AQ17"/>
  <c r="AP17"/>
  <c r="AS16"/>
  <c r="AT16" s="1"/>
  <c r="AQ16"/>
  <c r="AP16"/>
  <c r="AI10"/>
  <c r="AE10"/>
  <c r="W10"/>
  <c r="S10"/>
  <c r="O10"/>
  <c r="AP21" l="1"/>
  <c r="AP22" s="1"/>
  <c r="AQ21"/>
  <c r="AQ22" s="1"/>
</calcChain>
</file>

<file path=xl/sharedStrings.xml><?xml version="1.0" encoding="utf-8"?>
<sst xmlns="http://schemas.openxmlformats.org/spreadsheetml/2006/main" count="171" uniqueCount="51">
  <si>
    <t>Black</t>
  </si>
  <si>
    <t>Blue</t>
  </si>
  <si>
    <t>Red</t>
  </si>
  <si>
    <t>Gold</t>
  </si>
  <si>
    <t>Grn</t>
  </si>
  <si>
    <t>White</t>
  </si>
  <si>
    <t>Points</t>
  </si>
  <si>
    <t>Games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</si>
  <si>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</si>
  <si>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</si>
  <si>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</si>
  <si>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</si>
  <si>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</si>
  <si>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</si>
  <si>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</si>
  <si>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</si>
  <si>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</si>
  <si>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</si>
  <si>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</t>
  </si>
  <si>
    <t>A GRADE</t>
  </si>
  <si>
    <t>Green</t>
  </si>
  <si>
    <t>A Grade</t>
  </si>
  <si>
    <t>R</t>
  </si>
  <si>
    <t>Bl</t>
  </si>
  <si>
    <t>Bu</t>
  </si>
  <si>
    <t>Wh</t>
  </si>
  <si>
    <t>Bk</t>
  </si>
  <si>
    <t>Go</t>
  </si>
  <si>
    <t>Gr</t>
  </si>
  <si>
    <t>W</t>
  </si>
  <si>
    <t>B Grade</t>
  </si>
  <si>
    <t>Games Won</t>
  </si>
  <si>
    <t>BLACK</t>
  </si>
  <si>
    <t>Aces Ag</t>
  </si>
  <si>
    <t>BLUE</t>
  </si>
  <si>
    <t>B GRADE</t>
  </si>
  <si>
    <t>For</t>
  </si>
  <si>
    <t>Against</t>
  </si>
  <si>
    <t>Aces For</t>
  </si>
  <si>
    <t>SEPT 5. GOLD v RED &amp; GREEN v BLUE</t>
  </si>
  <si>
    <t>WINNER</t>
  </si>
  <si>
    <t>LOSER</t>
  </si>
  <si>
    <t>ELIMINATION FINAL</t>
  </si>
  <si>
    <t>GREEN</t>
  </si>
  <si>
    <t>GOLD</t>
  </si>
  <si>
    <t>RED</t>
  </si>
  <si>
    <t>2023 WINTER PENNANTS 2. FINALS</t>
  </si>
  <si>
    <t>WHITE</t>
  </si>
  <si>
    <t>2ND CHANCE FINAL</t>
  </si>
  <si>
    <t>%</t>
  </si>
  <si>
    <t>After Round Seven</t>
  </si>
</sst>
</file>

<file path=xl/styles.xml><?xml version="1.0" encoding="utf-8"?>
<styleSheet xmlns="http://schemas.openxmlformats.org/spreadsheetml/2006/main">
  <numFmts count="1">
    <numFmt numFmtId="164" formatCode="[$-C09]d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0" fillId="4" borderId="4" xfId="0" applyFill="1" applyBorder="1"/>
    <xf numFmtId="0" fontId="0" fillId="4" borderId="5" xfId="0" applyFill="1" applyBorder="1"/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6" borderId="0" xfId="0" applyFill="1"/>
    <xf numFmtId="0" fontId="0" fillId="0" borderId="12" xfId="0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0" borderId="0" xfId="0" applyFont="1"/>
    <xf numFmtId="0" fontId="0" fillId="7" borderId="0" xfId="0" applyFill="1"/>
    <xf numFmtId="0" fontId="0" fillId="7" borderId="4" xfId="0" applyFill="1" applyBorder="1"/>
    <xf numFmtId="0" fontId="0" fillId="7" borderId="5" xfId="0" applyFill="1" applyBorder="1"/>
    <xf numFmtId="0" fontId="0" fillId="8" borderId="0" xfId="0" applyFill="1"/>
    <xf numFmtId="0" fontId="0" fillId="8" borderId="4" xfId="0" applyFill="1" applyBorder="1"/>
    <xf numFmtId="0" fontId="0" fillId="8" borderId="5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5" fillId="10" borderId="19" xfId="0" applyFont="1" applyFill="1" applyBorder="1"/>
    <xf numFmtId="0" fontId="3" fillId="12" borderId="19" xfId="0" applyFont="1" applyFill="1" applyBorder="1"/>
    <xf numFmtId="0" fontId="7" fillId="11" borderId="19" xfId="0" applyFont="1" applyFill="1" applyBorder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9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20" xfId="0" applyBorder="1"/>
    <xf numFmtId="0" fontId="0" fillId="0" borderId="1" xfId="0" applyBorder="1"/>
    <xf numFmtId="0" fontId="0" fillId="0" borderId="21" xfId="0" applyBorder="1"/>
    <xf numFmtId="0" fontId="0" fillId="0" borderId="0" xfId="0" applyAlignment="1">
      <alignment horizontal="left"/>
    </xf>
    <xf numFmtId="0" fontId="10" fillId="0" borderId="6" xfId="0" applyFont="1" applyBorder="1"/>
    <xf numFmtId="0" fontId="10" fillId="0" borderId="4" xfId="0" applyFont="1" applyBorder="1"/>
    <xf numFmtId="0" fontId="10" fillId="0" borderId="1" xfId="0" applyFont="1" applyBorder="1" applyAlignment="1">
      <alignment horizontal="left" vertical="top"/>
    </xf>
    <xf numFmtId="0" fontId="10" fillId="0" borderId="0" xfId="0" applyFont="1"/>
    <xf numFmtId="0" fontId="0" fillId="0" borderId="2" xfId="0" applyBorder="1"/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0" xfId="0" applyFont="1" applyBorder="1"/>
    <xf numFmtId="0" fontId="10" fillId="0" borderId="2" xfId="0" applyFont="1" applyBorder="1"/>
    <xf numFmtId="0" fontId="0" fillId="0" borderId="7" xfId="0" applyBorder="1"/>
    <xf numFmtId="0" fontId="10" fillId="0" borderId="7" xfId="0" applyFont="1" applyBorder="1"/>
    <xf numFmtId="0" fontId="0" fillId="0" borderId="8" xfId="0" applyBorder="1"/>
    <xf numFmtId="0" fontId="10" fillId="0" borderId="22" xfId="0" applyFont="1" applyBorder="1"/>
    <xf numFmtId="0" fontId="12" fillId="0" borderId="0" xfId="0" applyFont="1"/>
    <xf numFmtId="0" fontId="5" fillId="17" borderId="19" xfId="0" applyFont="1" applyFill="1" applyBorder="1"/>
    <xf numFmtId="0" fontId="3" fillId="0" borderId="19" xfId="0" applyFont="1" applyBorder="1"/>
    <xf numFmtId="0" fontId="5" fillId="13" borderId="19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0" xfId="0" applyFont="1" applyAlignment="1">
      <alignment horizontal="center"/>
    </xf>
    <xf numFmtId="0" fontId="0" fillId="15" borderId="2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2"/>
  <sheetViews>
    <sheetView topLeftCell="U1" zoomScale="80" zoomScaleNormal="80" workbookViewId="0">
      <selection activeCell="AP15" sqref="AP15:AU20"/>
    </sheetView>
  </sheetViews>
  <sheetFormatPr defaultRowHeight="15"/>
  <cols>
    <col min="2" max="41" width="9.140625" customWidth="1"/>
  </cols>
  <sheetData>
    <row r="1" spans="1:47" ht="15.75" thickBot="1">
      <c r="A1" s="20" t="s">
        <v>19</v>
      </c>
    </row>
    <row r="2" spans="1:47">
      <c r="B2" s="87" t="s">
        <v>8</v>
      </c>
      <c r="C2" s="88"/>
      <c r="D2" s="88"/>
      <c r="E2" s="89"/>
      <c r="F2" s="87" t="s">
        <v>9</v>
      </c>
      <c r="G2" s="88"/>
      <c r="H2" s="88"/>
      <c r="I2" s="89"/>
      <c r="J2" s="87" t="s">
        <v>10</v>
      </c>
      <c r="K2" s="88"/>
      <c r="L2" s="88"/>
      <c r="M2" s="89"/>
      <c r="N2" s="87" t="s">
        <v>11</v>
      </c>
      <c r="O2" s="88"/>
      <c r="P2" s="88"/>
      <c r="Q2" s="89"/>
      <c r="R2" s="87" t="s">
        <v>12</v>
      </c>
      <c r="S2" s="88"/>
      <c r="T2" s="88"/>
      <c r="U2" s="88"/>
      <c r="V2" s="87" t="s">
        <v>13</v>
      </c>
      <c r="W2" s="88"/>
      <c r="X2" s="88"/>
      <c r="Y2" s="89"/>
      <c r="Z2" s="87" t="s">
        <v>14</v>
      </c>
      <c r="AA2" s="88"/>
      <c r="AB2" s="88"/>
      <c r="AC2" s="89"/>
      <c r="AD2" s="87" t="s">
        <v>15</v>
      </c>
      <c r="AE2" s="88"/>
      <c r="AF2" s="88"/>
      <c r="AG2" s="89"/>
      <c r="AH2" s="87" t="s">
        <v>16</v>
      </c>
      <c r="AI2" s="88"/>
      <c r="AJ2" s="88"/>
      <c r="AK2" s="89"/>
      <c r="AL2" s="87" t="s">
        <v>17</v>
      </c>
      <c r="AM2" s="88"/>
      <c r="AN2" s="88"/>
      <c r="AO2" s="88"/>
      <c r="AP2" s="90" t="s">
        <v>18</v>
      </c>
      <c r="AQ2" s="91"/>
      <c r="AR2" s="91"/>
      <c r="AS2" s="91"/>
      <c r="AT2" s="92"/>
    </row>
    <row r="3" spans="1:47">
      <c r="B3" s="1" t="s">
        <v>6</v>
      </c>
      <c r="C3" t="s">
        <v>7</v>
      </c>
      <c r="E3" s="2" t="s">
        <v>33</v>
      </c>
      <c r="F3" s="1" t="s">
        <v>6</v>
      </c>
      <c r="G3" t="s">
        <v>7</v>
      </c>
      <c r="I3" s="2" t="s">
        <v>33</v>
      </c>
      <c r="J3" s="1" t="s">
        <v>6</v>
      </c>
      <c r="K3" t="s">
        <v>7</v>
      </c>
      <c r="M3" s="2" t="s">
        <v>33</v>
      </c>
      <c r="N3" s="1" t="s">
        <v>6</v>
      </c>
      <c r="O3" t="s">
        <v>7</v>
      </c>
      <c r="Q3" s="2" t="s">
        <v>33</v>
      </c>
      <c r="R3" s="1" t="s">
        <v>6</v>
      </c>
      <c r="S3" t="s">
        <v>7</v>
      </c>
      <c r="U3" t="s">
        <v>33</v>
      </c>
      <c r="V3" s="1" t="s">
        <v>6</v>
      </c>
      <c r="W3" t="s">
        <v>7</v>
      </c>
      <c r="Y3" s="2" t="s">
        <v>33</v>
      </c>
      <c r="Z3" s="1" t="s">
        <v>6</v>
      </c>
      <c r="AA3" t="s">
        <v>7</v>
      </c>
      <c r="AC3" s="2" t="s">
        <v>33</v>
      </c>
      <c r="AD3" s="1" t="s">
        <v>6</v>
      </c>
      <c r="AE3" t="s">
        <v>7</v>
      </c>
      <c r="AG3" s="2" t="s">
        <v>33</v>
      </c>
      <c r="AH3" s="1" t="s">
        <v>6</v>
      </c>
      <c r="AI3" t="s">
        <v>7</v>
      </c>
      <c r="AK3" s="2" t="s">
        <v>33</v>
      </c>
      <c r="AL3" s="1" t="s">
        <v>6</v>
      </c>
      <c r="AM3" t="s">
        <v>7</v>
      </c>
      <c r="AO3" t="s">
        <v>33</v>
      </c>
      <c r="AP3" s="16" t="s">
        <v>6</v>
      </c>
      <c r="AQ3" t="s">
        <v>7</v>
      </c>
      <c r="AR3" t="s">
        <v>38</v>
      </c>
      <c r="AS3" t="s">
        <v>33</v>
      </c>
      <c r="AT3" s="47" t="s">
        <v>49</v>
      </c>
    </row>
    <row r="4" spans="1:47">
      <c r="A4" s="9" t="s">
        <v>2</v>
      </c>
      <c r="B4" s="10">
        <v>0</v>
      </c>
      <c r="C4" s="9">
        <v>6</v>
      </c>
      <c r="D4" s="9">
        <v>265</v>
      </c>
      <c r="E4" s="11">
        <v>260</v>
      </c>
      <c r="F4" s="10">
        <v>0</v>
      </c>
      <c r="G4" s="9">
        <v>4</v>
      </c>
      <c r="H4" s="9">
        <v>236</v>
      </c>
      <c r="I4" s="11">
        <v>267</v>
      </c>
      <c r="J4" s="9">
        <v>0</v>
      </c>
      <c r="K4" s="9">
        <v>4</v>
      </c>
      <c r="L4" s="9">
        <v>214</v>
      </c>
      <c r="M4" s="11">
        <v>278</v>
      </c>
      <c r="N4" s="10">
        <v>0</v>
      </c>
      <c r="O4" s="9">
        <v>7</v>
      </c>
      <c r="P4" s="9">
        <v>268</v>
      </c>
      <c r="Q4" s="11">
        <v>270</v>
      </c>
      <c r="R4" s="10">
        <v>0</v>
      </c>
      <c r="S4" s="9">
        <v>5</v>
      </c>
      <c r="T4" s="9">
        <v>240</v>
      </c>
      <c r="U4" s="9">
        <v>270</v>
      </c>
      <c r="V4" s="10">
        <v>0</v>
      </c>
      <c r="W4" s="9">
        <v>6</v>
      </c>
      <c r="X4" s="9">
        <v>254</v>
      </c>
      <c r="Y4" s="11">
        <v>262</v>
      </c>
      <c r="Z4" s="10">
        <v>2</v>
      </c>
      <c r="AA4" s="9">
        <v>9</v>
      </c>
      <c r="AB4" s="9">
        <v>231</v>
      </c>
      <c r="AC4" s="11">
        <v>224</v>
      </c>
      <c r="AD4" s="10"/>
      <c r="AE4" s="9"/>
      <c r="AF4" s="9"/>
      <c r="AG4" s="11"/>
      <c r="AH4" s="10"/>
      <c r="AI4" s="9"/>
      <c r="AJ4" s="9"/>
      <c r="AK4" s="11"/>
      <c r="AL4" s="10"/>
      <c r="AM4" s="9"/>
      <c r="AN4" s="9"/>
      <c r="AO4" s="9"/>
      <c r="AP4" s="48">
        <f t="shared" ref="AP4:AQ9" si="0">B4+F4+J4+N4+R4+V4+Z4+AD4+AH4+AL4</f>
        <v>2</v>
      </c>
      <c r="AQ4" s="43">
        <f t="shared" si="0"/>
        <v>41</v>
      </c>
      <c r="AR4" s="43">
        <f t="shared" ref="AR4:AR9" si="1">AN4+AJ4+AF4+AB4+X4+T4+P4+L4+H4+D4</f>
        <v>1708</v>
      </c>
      <c r="AS4" s="43">
        <f t="shared" ref="AS4:AS9" si="2">E4+I4+M4+Q4+U4+Y4+AC4+AG4+AK4+AO4</f>
        <v>1831</v>
      </c>
      <c r="AT4" s="47">
        <f>100*(AR4/AS4)</f>
        <v>93.282359366466423</v>
      </c>
      <c r="AU4" t="s">
        <v>22</v>
      </c>
    </row>
    <row r="5" spans="1:47">
      <c r="A5" s="21" t="s">
        <v>1</v>
      </c>
      <c r="B5" s="22">
        <v>0</v>
      </c>
      <c r="C5" s="21">
        <v>3</v>
      </c>
      <c r="D5" s="21">
        <v>242</v>
      </c>
      <c r="E5" s="23">
        <v>270</v>
      </c>
      <c r="F5" s="22">
        <v>2</v>
      </c>
      <c r="G5" s="21">
        <v>10</v>
      </c>
      <c r="H5" s="21">
        <v>267</v>
      </c>
      <c r="I5" s="23">
        <v>236</v>
      </c>
      <c r="J5" s="21">
        <v>2</v>
      </c>
      <c r="K5" s="21">
        <v>8</v>
      </c>
      <c r="L5" s="21">
        <v>298</v>
      </c>
      <c r="M5" s="23">
        <v>273</v>
      </c>
      <c r="N5" s="22">
        <v>2</v>
      </c>
      <c r="O5" s="21">
        <v>9</v>
      </c>
      <c r="P5" s="21">
        <v>270</v>
      </c>
      <c r="Q5" s="23">
        <v>273</v>
      </c>
      <c r="R5" s="22">
        <v>0</v>
      </c>
      <c r="S5" s="21">
        <v>3</v>
      </c>
      <c r="T5" s="21">
        <v>223</v>
      </c>
      <c r="U5" s="21">
        <v>284</v>
      </c>
      <c r="V5" s="22">
        <v>0</v>
      </c>
      <c r="W5" s="21">
        <v>4</v>
      </c>
      <c r="X5" s="21">
        <v>245</v>
      </c>
      <c r="Y5" s="23">
        <v>274</v>
      </c>
      <c r="Z5" s="22">
        <v>0</v>
      </c>
      <c r="AA5" s="21">
        <v>5</v>
      </c>
      <c r="AB5" s="21">
        <v>224</v>
      </c>
      <c r="AC5" s="23">
        <v>231</v>
      </c>
      <c r="AD5" s="22"/>
      <c r="AE5" s="21"/>
      <c r="AF5" s="21"/>
      <c r="AG5" s="23"/>
      <c r="AH5" s="22"/>
      <c r="AI5" s="21"/>
      <c r="AJ5" s="21"/>
      <c r="AK5" s="23"/>
      <c r="AL5" s="22"/>
      <c r="AM5" s="21"/>
      <c r="AN5" s="21"/>
      <c r="AO5" s="21"/>
      <c r="AP5" s="58">
        <f t="shared" si="0"/>
        <v>6</v>
      </c>
      <c r="AQ5" s="35">
        <f t="shared" si="0"/>
        <v>42</v>
      </c>
      <c r="AR5" s="35">
        <f t="shared" si="1"/>
        <v>1769</v>
      </c>
      <c r="AS5" s="35">
        <f t="shared" si="2"/>
        <v>1841</v>
      </c>
      <c r="AT5" s="47">
        <f t="shared" ref="AT5:AT9" si="3">100*(AR5/AS5)</f>
        <v>96.089082020640959</v>
      </c>
      <c r="AU5" t="s">
        <v>24</v>
      </c>
    </row>
    <row r="6" spans="1:47">
      <c r="A6" t="s">
        <v>5</v>
      </c>
      <c r="B6" s="1">
        <v>2</v>
      </c>
      <c r="C6">
        <v>8</v>
      </c>
      <c r="D6">
        <v>260</v>
      </c>
      <c r="E6" s="2">
        <v>265</v>
      </c>
      <c r="F6" s="1">
        <v>2</v>
      </c>
      <c r="G6">
        <v>8</v>
      </c>
      <c r="H6">
        <v>256</v>
      </c>
      <c r="I6" s="2">
        <v>264</v>
      </c>
      <c r="J6">
        <v>0</v>
      </c>
      <c r="K6">
        <v>6</v>
      </c>
      <c r="L6">
        <v>273</v>
      </c>
      <c r="M6" s="2">
        <v>298</v>
      </c>
      <c r="N6" s="1">
        <v>0</v>
      </c>
      <c r="O6" s="85">
        <v>4</v>
      </c>
      <c r="P6" s="85">
        <v>212</v>
      </c>
      <c r="Q6" s="2">
        <v>258</v>
      </c>
      <c r="R6" s="1">
        <v>0</v>
      </c>
      <c r="S6" s="85">
        <v>5</v>
      </c>
      <c r="T6" s="85">
        <v>226</v>
      </c>
      <c r="U6" s="85">
        <v>252</v>
      </c>
      <c r="V6" s="1">
        <v>2</v>
      </c>
      <c r="W6" s="85">
        <v>8</v>
      </c>
      <c r="X6" s="85">
        <v>262</v>
      </c>
      <c r="Y6" s="2">
        <v>254</v>
      </c>
      <c r="Z6" s="1">
        <v>0</v>
      </c>
      <c r="AA6">
        <v>5</v>
      </c>
      <c r="AB6">
        <v>247</v>
      </c>
      <c r="AC6" s="2">
        <v>273</v>
      </c>
      <c r="AD6" s="1"/>
      <c r="AG6" s="2"/>
      <c r="AH6" s="1"/>
      <c r="AK6" s="2"/>
      <c r="AL6" s="1"/>
      <c r="AP6" s="34">
        <f t="shared" si="0"/>
        <v>6</v>
      </c>
      <c r="AQ6" s="31">
        <f t="shared" si="0"/>
        <v>44</v>
      </c>
      <c r="AR6" s="31">
        <f t="shared" si="1"/>
        <v>1736</v>
      </c>
      <c r="AS6" s="31">
        <f t="shared" si="2"/>
        <v>1864</v>
      </c>
      <c r="AT6" s="47">
        <f t="shared" si="3"/>
        <v>93.133047210300418</v>
      </c>
      <c r="AU6" t="s">
        <v>25</v>
      </c>
    </row>
    <row r="7" spans="1:47">
      <c r="A7" s="24" t="s">
        <v>0</v>
      </c>
      <c r="B7" s="25">
        <v>2</v>
      </c>
      <c r="C7" s="24">
        <v>11</v>
      </c>
      <c r="D7" s="24">
        <v>270</v>
      </c>
      <c r="E7" s="26">
        <v>242</v>
      </c>
      <c r="F7" s="25">
        <v>0</v>
      </c>
      <c r="G7" s="24">
        <v>4</v>
      </c>
      <c r="H7" s="24">
        <v>214</v>
      </c>
      <c r="I7" s="26">
        <v>273</v>
      </c>
      <c r="J7" s="24">
        <v>2</v>
      </c>
      <c r="K7" s="24">
        <v>7</v>
      </c>
      <c r="L7" s="24">
        <v>261</v>
      </c>
      <c r="M7" s="26">
        <v>253</v>
      </c>
      <c r="N7" s="25">
        <v>2</v>
      </c>
      <c r="O7" s="24">
        <v>10</v>
      </c>
      <c r="P7" s="24">
        <v>258</v>
      </c>
      <c r="Q7" s="26">
        <v>212</v>
      </c>
      <c r="R7" s="25">
        <v>2</v>
      </c>
      <c r="S7" s="24">
        <v>9</v>
      </c>
      <c r="T7" s="24">
        <v>270</v>
      </c>
      <c r="U7" s="24">
        <v>240</v>
      </c>
      <c r="V7" s="25">
        <v>2</v>
      </c>
      <c r="W7" s="24">
        <v>10</v>
      </c>
      <c r="X7" s="24">
        <v>274</v>
      </c>
      <c r="Y7" s="26">
        <v>245</v>
      </c>
      <c r="Z7" s="25">
        <v>2</v>
      </c>
      <c r="AA7" s="24">
        <v>9</v>
      </c>
      <c r="AB7" s="24">
        <v>249</v>
      </c>
      <c r="AC7" s="26">
        <v>241</v>
      </c>
      <c r="AD7" s="25"/>
      <c r="AE7" s="24"/>
      <c r="AF7" s="24"/>
      <c r="AG7" s="26"/>
      <c r="AH7" s="25"/>
      <c r="AI7" s="24"/>
      <c r="AJ7" s="24"/>
      <c r="AK7" s="26"/>
      <c r="AL7" s="25"/>
      <c r="AM7" s="24"/>
      <c r="AN7" s="24"/>
      <c r="AO7" s="24"/>
      <c r="AP7" s="59">
        <f t="shared" si="0"/>
        <v>12</v>
      </c>
      <c r="AQ7" s="36">
        <f t="shared" si="0"/>
        <v>60</v>
      </c>
      <c r="AR7" s="36">
        <f t="shared" si="1"/>
        <v>1796</v>
      </c>
      <c r="AS7" s="36">
        <f t="shared" si="2"/>
        <v>1706</v>
      </c>
      <c r="AT7" s="47">
        <f t="shared" si="3"/>
        <v>105.27549824150057</v>
      </c>
      <c r="AU7" t="s">
        <v>26</v>
      </c>
    </row>
    <row r="8" spans="1:47">
      <c r="A8" s="12" t="s">
        <v>4</v>
      </c>
      <c r="B8" s="13">
        <v>2</v>
      </c>
      <c r="C8" s="12">
        <v>9</v>
      </c>
      <c r="D8" s="12">
        <v>274</v>
      </c>
      <c r="E8" s="14">
        <v>246</v>
      </c>
      <c r="F8" s="13">
        <v>2</v>
      </c>
      <c r="G8" s="12">
        <v>10</v>
      </c>
      <c r="H8" s="12">
        <v>273</v>
      </c>
      <c r="I8" s="14">
        <v>214</v>
      </c>
      <c r="J8" s="12">
        <v>2</v>
      </c>
      <c r="K8" s="12">
        <v>10</v>
      </c>
      <c r="L8" s="12">
        <v>278</v>
      </c>
      <c r="M8" s="14">
        <v>214</v>
      </c>
      <c r="N8" s="13">
        <v>0</v>
      </c>
      <c r="O8" s="12">
        <v>5</v>
      </c>
      <c r="P8" s="12">
        <v>273</v>
      </c>
      <c r="Q8" s="14">
        <v>270</v>
      </c>
      <c r="R8" s="13">
        <v>2</v>
      </c>
      <c r="S8" s="12">
        <v>9</v>
      </c>
      <c r="T8" s="12">
        <v>252</v>
      </c>
      <c r="U8" s="12">
        <v>226</v>
      </c>
      <c r="V8" s="13">
        <v>0</v>
      </c>
      <c r="W8" s="12">
        <v>6</v>
      </c>
      <c r="X8" s="12">
        <v>260</v>
      </c>
      <c r="Y8" s="14">
        <v>268</v>
      </c>
      <c r="Z8" s="13">
        <v>0</v>
      </c>
      <c r="AA8" s="12">
        <v>5</v>
      </c>
      <c r="AB8" s="12">
        <v>241</v>
      </c>
      <c r="AC8" s="14">
        <v>249</v>
      </c>
      <c r="AD8" s="13"/>
      <c r="AE8" s="12"/>
      <c r="AF8" s="12"/>
      <c r="AG8" s="14"/>
      <c r="AH8" s="13"/>
      <c r="AI8" s="12"/>
      <c r="AJ8" s="12"/>
      <c r="AK8" s="14"/>
      <c r="AL8" s="13"/>
      <c r="AM8" s="12"/>
      <c r="AN8" s="12"/>
      <c r="AO8" s="12"/>
      <c r="AP8" s="51">
        <f t="shared" si="0"/>
        <v>8</v>
      </c>
      <c r="AQ8" s="37">
        <f t="shared" si="0"/>
        <v>54</v>
      </c>
      <c r="AR8" s="37">
        <f t="shared" si="1"/>
        <v>1851</v>
      </c>
      <c r="AS8" s="37">
        <f t="shared" si="2"/>
        <v>1687</v>
      </c>
      <c r="AT8" s="47">
        <f t="shared" si="3"/>
        <v>109.7213989330172</v>
      </c>
      <c r="AU8" t="s">
        <v>28</v>
      </c>
    </row>
    <row r="9" spans="1:47" ht="15.75" thickBot="1">
      <c r="A9" s="15" t="s">
        <v>3</v>
      </c>
      <c r="B9" s="17">
        <v>0</v>
      </c>
      <c r="C9" s="18">
        <v>5</v>
      </c>
      <c r="D9" s="18">
        <v>246</v>
      </c>
      <c r="E9" s="19">
        <v>274</v>
      </c>
      <c r="F9" s="17">
        <v>0</v>
      </c>
      <c r="G9" s="18">
        <v>6</v>
      </c>
      <c r="H9" s="18">
        <v>264</v>
      </c>
      <c r="I9" s="19">
        <v>256</v>
      </c>
      <c r="J9" s="17">
        <v>0</v>
      </c>
      <c r="K9" s="18">
        <v>7</v>
      </c>
      <c r="L9" s="18">
        <v>253</v>
      </c>
      <c r="M9" s="19">
        <v>261</v>
      </c>
      <c r="N9" s="17">
        <v>2</v>
      </c>
      <c r="O9" s="18">
        <v>7</v>
      </c>
      <c r="P9" s="18">
        <v>270</v>
      </c>
      <c r="Q9" s="19">
        <v>268</v>
      </c>
      <c r="R9" s="17">
        <v>2</v>
      </c>
      <c r="S9" s="18">
        <v>11</v>
      </c>
      <c r="T9" s="18">
        <v>284</v>
      </c>
      <c r="U9" s="18">
        <v>223</v>
      </c>
      <c r="V9" s="17">
        <v>2</v>
      </c>
      <c r="W9" s="18">
        <v>8</v>
      </c>
      <c r="X9" s="18">
        <v>268</v>
      </c>
      <c r="Y9" s="19">
        <v>260</v>
      </c>
      <c r="Z9" s="17">
        <v>2</v>
      </c>
      <c r="AA9" s="18">
        <v>9</v>
      </c>
      <c r="AB9" s="18">
        <v>273</v>
      </c>
      <c r="AC9" s="19">
        <v>247</v>
      </c>
      <c r="AD9" s="17"/>
      <c r="AE9" s="18"/>
      <c r="AF9" s="18"/>
      <c r="AG9" s="19"/>
      <c r="AH9" s="17"/>
      <c r="AI9" s="18"/>
      <c r="AJ9" s="18"/>
      <c r="AK9" s="19"/>
      <c r="AL9" s="17"/>
      <c r="AM9" s="18"/>
      <c r="AN9" s="18"/>
      <c r="AO9" s="18"/>
      <c r="AP9" s="52">
        <f t="shared" si="0"/>
        <v>8</v>
      </c>
      <c r="AQ9" s="46">
        <f t="shared" si="0"/>
        <v>53</v>
      </c>
      <c r="AR9" s="46">
        <f t="shared" si="1"/>
        <v>1858</v>
      </c>
      <c r="AS9" s="46">
        <f t="shared" si="2"/>
        <v>1789</v>
      </c>
      <c r="AT9" s="47">
        <f t="shared" si="3"/>
        <v>103.85690329793181</v>
      </c>
      <c r="AU9" t="s">
        <v>27</v>
      </c>
    </row>
    <row r="10" spans="1:47">
      <c r="B10">
        <f>SUM(B4:B9)</f>
        <v>6</v>
      </c>
      <c r="C10">
        <f>SUM(C4:C9)</f>
        <v>42</v>
      </c>
      <c r="F10">
        <f>SUM(F4:F9)</f>
        <v>6</v>
      </c>
      <c r="G10">
        <f>SUM(G4:G9)</f>
        <v>42</v>
      </c>
      <c r="J10">
        <f>SUM(J4:J9)</f>
        <v>6</v>
      </c>
      <c r="K10">
        <f>SUM(K4:K9)</f>
        <v>42</v>
      </c>
      <c r="N10">
        <f>SUM(N4:N9)</f>
        <v>6</v>
      </c>
      <c r="O10">
        <f>SUM(O4:O9)</f>
        <v>42</v>
      </c>
      <c r="R10">
        <f>SUM(R4:R9)</f>
        <v>6</v>
      </c>
      <c r="S10">
        <f>SUM(S4:S9)</f>
        <v>42</v>
      </c>
      <c r="V10">
        <f>SUM(V4:V9)</f>
        <v>6</v>
      </c>
      <c r="W10">
        <f>SUM(W4:W9)</f>
        <v>42</v>
      </c>
      <c r="Z10">
        <f>SUM(Z3:Z9)</f>
        <v>6</v>
      </c>
      <c r="AA10">
        <f>SUM(AA4:AA9)</f>
        <v>42</v>
      </c>
      <c r="AD10">
        <f>SUM(AD3:AD9)</f>
        <v>0</v>
      </c>
      <c r="AE10">
        <f>SUM(AE4:AE9)</f>
        <v>0</v>
      </c>
      <c r="AH10">
        <f>SUM(AH3:AH9)</f>
        <v>0</v>
      </c>
      <c r="AI10">
        <f>SUM(AI4:AI9)</f>
        <v>0</v>
      </c>
      <c r="AL10">
        <f>SUM(AL3:AL9)</f>
        <v>0</v>
      </c>
      <c r="AM10">
        <f>SUM(AM4:AM9)</f>
        <v>0</v>
      </c>
      <c r="AP10" s="31">
        <f>SUM(AP4:AP9)</f>
        <v>42</v>
      </c>
      <c r="AQ10" s="31">
        <f>SUM(AQ4:AQ9)</f>
        <v>294</v>
      </c>
      <c r="AR10" s="31"/>
      <c r="AS10" s="31"/>
    </row>
    <row r="11" spans="1:47">
      <c r="AP11" s="31">
        <f>AP10/6</f>
        <v>7</v>
      </c>
      <c r="AQ11" s="31">
        <f>AQ10/(14*3)</f>
        <v>7</v>
      </c>
      <c r="AR11" s="31"/>
      <c r="AS11" s="31"/>
    </row>
    <row r="12" spans="1:47" ht="15.75" thickBot="1">
      <c r="A12" s="20" t="s">
        <v>35</v>
      </c>
    </row>
    <row r="13" spans="1:47">
      <c r="B13" s="87" t="s">
        <v>8</v>
      </c>
      <c r="C13" s="88"/>
      <c r="D13" s="88"/>
      <c r="E13" s="89"/>
      <c r="F13" s="87" t="s">
        <v>9</v>
      </c>
      <c r="G13" s="88"/>
      <c r="H13" s="88"/>
      <c r="I13" s="89"/>
      <c r="J13" s="87" t="s">
        <v>10</v>
      </c>
      <c r="K13" s="88"/>
      <c r="L13" s="88"/>
      <c r="M13" s="89"/>
      <c r="N13" s="87" t="s">
        <v>11</v>
      </c>
      <c r="O13" s="88"/>
      <c r="P13" s="88"/>
      <c r="Q13" s="89"/>
      <c r="R13" s="87" t="s">
        <v>12</v>
      </c>
      <c r="S13" s="88"/>
      <c r="T13" s="88"/>
      <c r="U13" s="88"/>
      <c r="V13" s="87" t="s">
        <v>13</v>
      </c>
      <c r="W13" s="88"/>
      <c r="X13" s="88"/>
      <c r="Y13" s="89"/>
      <c r="Z13" s="87" t="s">
        <v>14</v>
      </c>
      <c r="AA13" s="88"/>
      <c r="AB13" s="88"/>
      <c r="AC13" s="89"/>
      <c r="AD13" s="87" t="s">
        <v>15</v>
      </c>
      <c r="AE13" s="88"/>
      <c r="AF13" s="88"/>
      <c r="AG13" s="89"/>
      <c r="AH13" s="87" t="s">
        <v>16</v>
      </c>
      <c r="AI13" s="88"/>
      <c r="AJ13" s="88"/>
      <c r="AK13" s="89"/>
      <c r="AL13" s="87" t="s">
        <v>17</v>
      </c>
      <c r="AM13" s="88"/>
      <c r="AN13" s="88"/>
      <c r="AO13" s="88"/>
      <c r="AP13" s="90" t="s">
        <v>18</v>
      </c>
      <c r="AQ13" s="91"/>
      <c r="AR13" s="91"/>
      <c r="AS13" s="91"/>
      <c r="AT13" s="92"/>
    </row>
    <row r="14" spans="1:47">
      <c r="B14" s="1" t="s">
        <v>6</v>
      </c>
      <c r="C14" t="s">
        <v>7</v>
      </c>
      <c r="E14" s="2" t="s">
        <v>33</v>
      </c>
      <c r="F14" s="1" t="s">
        <v>6</v>
      </c>
      <c r="G14" t="s">
        <v>7</v>
      </c>
      <c r="I14" s="2" t="s">
        <v>33</v>
      </c>
      <c r="J14" s="1" t="s">
        <v>6</v>
      </c>
      <c r="K14" t="s">
        <v>7</v>
      </c>
      <c r="M14" s="2" t="s">
        <v>33</v>
      </c>
      <c r="N14" s="1" t="s">
        <v>6</v>
      </c>
      <c r="O14" t="s">
        <v>7</v>
      </c>
      <c r="Q14" s="2" t="s">
        <v>33</v>
      </c>
      <c r="R14" s="1" t="s">
        <v>6</v>
      </c>
      <c r="S14" t="s">
        <v>7</v>
      </c>
      <c r="U14" t="s">
        <v>33</v>
      </c>
      <c r="V14" s="1" t="s">
        <v>6</v>
      </c>
      <c r="W14" t="s">
        <v>7</v>
      </c>
      <c r="Y14" s="2" t="s">
        <v>33</v>
      </c>
      <c r="Z14" s="1" t="s">
        <v>6</v>
      </c>
      <c r="AA14" t="s">
        <v>7</v>
      </c>
      <c r="AC14" s="2" t="s">
        <v>33</v>
      </c>
      <c r="AD14" s="1" t="s">
        <v>6</v>
      </c>
      <c r="AE14" t="s">
        <v>7</v>
      </c>
      <c r="AG14" s="2" t="s">
        <v>33</v>
      </c>
      <c r="AH14" s="1" t="s">
        <v>6</v>
      </c>
      <c r="AI14" t="s">
        <v>7</v>
      </c>
      <c r="AK14" s="2" t="s">
        <v>33</v>
      </c>
      <c r="AL14" s="1" t="s">
        <v>6</v>
      </c>
      <c r="AM14" t="s">
        <v>7</v>
      </c>
      <c r="AO14" t="s">
        <v>33</v>
      </c>
      <c r="AP14" s="34" t="s">
        <v>6</v>
      </c>
      <c r="AQ14" s="31" t="s">
        <v>7</v>
      </c>
      <c r="AR14" s="31" t="s">
        <v>38</v>
      </c>
      <c r="AS14" s="31" t="s">
        <v>33</v>
      </c>
      <c r="AT14" s="47" t="s">
        <v>49</v>
      </c>
    </row>
    <row r="15" spans="1:47">
      <c r="A15" t="s">
        <v>5</v>
      </c>
      <c r="B15" s="1">
        <v>0</v>
      </c>
      <c r="C15">
        <v>4</v>
      </c>
      <c r="D15">
        <v>175</v>
      </c>
      <c r="E15" s="2">
        <v>227</v>
      </c>
      <c r="F15" s="1">
        <v>2</v>
      </c>
      <c r="G15">
        <v>9</v>
      </c>
      <c r="H15">
        <v>225</v>
      </c>
      <c r="I15" s="2">
        <v>189</v>
      </c>
      <c r="J15" s="1">
        <v>0</v>
      </c>
      <c r="K15">
        <v>6</v>
      </c>
      <c r="L15">
        <v>211</v>
      </c>
      <c r="M15" s="2">
        <v>212</v>
      </c>
      <c r="N15" s="1">
        <v>0</v>
      </c>
      <c r="O15" s="85">
        <v>6</v>
      </c>
      <c r="P15" s="85">
        <v>193</v>
      </c>
      <c r="Q15" s="2">
        <v>210</v>
      </c>
      <c r="R15" s="1">
        <v>2</v>
      </c>
      <c r="S15" s="85">
        <v>7</v>
      </c>
      <c r="T15" s="85">
        <v>189</v>
      </c>
      <c r="U15" s="85">
        <v>175</v>
      </c>
      <c r="V15" s="1">
        <v>2</v>
      </c>
      <c r="W15" s="85">
        <v>7</v>
      </c>
      <c r="X15" s="85">
        <v>204</v>
      </c>
      <c r="Y15" s="2">
        <v>165</v>
      </c>
      <c r="Z15" s="1">
        <v>0</v>
      </c>
      <c r="AA15">
        <v>4</v>
      </c>
      <c r="AB15">
        <v>178</v>
      </c>
      <c r="AC15" s="2">
        <v>182</v>
      </c>
      <c r="AD15" s="1"/>
      <c r="AG15" s="2"/>
      <c r="AH15" s="1"/>
      <c r="AK15" s="2"/>
      <c r="AL15" s="1"/>
      <c r="AP15" s="34">
        <f t="shared" ref="AP15:AQ20" si="4">B15+F15+J15+N15+R15+V15+Z15+AD15+AH15+AL15</f>
        <v>6</v>
      </c>
      <c r="AQ15" s="31">
        <f t="shared" si="4"/>
        <v>43</v>
      </c>
      <c r="AR15" s="31">
        <f t="shared" ref="AR15:AR20" si="5">AN15+AJ15+AF15+AB15+X15+T15+P15+L15+H15+D15</f>
        <v>1375</v>
      </c>
      <c r="AS15" s="31">
        <f t="shared" ref="AS15:AS20" si="6">E15+I15+M15+Q15+U15+Y15+AC15+AG15+AK15+AO15</f>
        <v>1360</v>
      </c>
      <c r="AT15" s="47">
        <f t="shared" ref="AT15:AT20" si="7">100*(AR15/AS15)</f>
        <v>101.10294117647058</v>
      </c>
      <c r="AU15" t="s">
        <v>29</v>
      </c>
    </row>
    <row r="16" spans="1:47">
      <c r="A16" s="9" t="s">
        <v>2</v>
      </c>
      <c r="B16" s="10">
        <v>2</v>
      </c>
      <c r="C16" s="9">
        <v>8</v>
      </c>
      <c r="D16" s="9">
        <v>227</v>
      </c>
      <c r="E16" s="11">
        <v>175</v>
      </c>
      <c r="F16" s="10">
        <v>0</v>
      </c>
      <c r="G16" s="9">
        <v>4</v>
      </c>
      <c r="H16" s="9">
        <v>191</v>
      </c>
      <c r="I16" s="11">
        <v>227</v>
      </c>
      <c r="J16" s="10">
        <v>2</v>
      </c>
      <c r="K16" s="9">
        <v>10</v>
      </c>
      <c r="L16" s="9">
        <v>224</v>
      </c>
      <c r="M16" s="11">
        <v>162</v>
      </c>
      <c r="N16" s="10">
        <v>2</v>
      </c>
      <c r="O16" s="9">
        <v>8</v>
      </c>
      <c r="P16" s="9">
        <v>221</v>
      </c>
      <c r="Q16" s="11">
        <v>204</v>
      </c>
      <c r="R16" s="10">
        <v>0</v>
      </c>
      <c r="S16" s="9">
        <v>4</v>
      </c>
      <c r="T16" s="9">
        <v>193</v>
      </c>
      <c r="U16" s="9">
        <v>197</v>
      </c>
      <c r="V16" s="10">
        <v>0</v>
      </c>
      <c r="W16" s="9">
        <v>3</v>
      </c>
      <c r="X16" s="9">
        <v>165</v>
      </c>
      <c r="Y16" s="11">
        <v>204</v>
      </c>
      <c r="Z16" s="10">
        <v>2</v>
      </c>
      <c r="AA16" s="9">
        <v>6</v>
      </c>
      <c r="AB16" s="9">
        <v>184</v>
      </c>
      <c r="AC16" s="11">
        <v>183</v>
      </c>
      <c r="AD16" s="10"/>
      <c r="AE16" s="9"/>
      <c r="AF16" s="9"/>
      <c r="AG16" s="11"/>
      <c r="AH16" s="10"/>
      <c r="AI16" s="9"/>
      <c r="AJ16" s="9"/>
      <c r="AK16" s="11"/>
      <c r="AL16" s="10"/>
      <c r="AM16" s="9"/>
      <c r="AN16" s="9"/>
      <c r="AO16" s="9"/>
      <c r="AP16" s="48">
        <f t="shared" si="4"/>
        <v>8</v>
      </c>
      <c r="AQ16" s="43">
        <f t="shared" si="4"/>
        <v>43</v>
      </c>
      <c r="AR16" s="43">
        <f t="shared" si="5"/>
        <v>1405</v>
      </c>
      <c r="AS16" s="43">
        <f t="shared" si="6"/>
        <v>1352</v>
      </c>
      <c r="AT16" s="47">
        <f t="shared" si="7"/>
        <v>103.92011834319526</v>
      </c>
      <c r="AU16" t="s">
        <v>22</v>
      </c>
    </row>
    <row r="17" spans="1:47">
      <c r="A17" s="6" t="s">
        <v>1</v>
      </c>
      <c r="B17" s="7">
        <v>2</v>
      </c>
      <c r="C17" s="6">
        <v>8</v>
      </c>
      <c r="D17" s="6">
        <v>222</v>
      </c>
      <c r="E17" s="8">
        <v>193</v>
      </c>
      <c r="F17" s="7">
        <v>2</v>
      </c>
      <c r="G17" s="6">
        <v>8</v>
      </c>
      <c r="H17" s="6">
        <v>227</v>
      </c>
      <c r="I17" s="8">
        <v>191</v>
      </c>
      <c r="J17" s="7">
        <v>2</v>
      </c>
      <c r="K17" s="6">
        <v>6</v>
      </c>
      <c r="L17" s="6">
        <v>212</v>
      </c>
      <c r="M17" s="8">
        <v>211</v>
      </c>
      <c r="N17" s="7">
        <v>2</v>
      </c>
      <c r="O17" s="6">
        <v>9</v>
      </c>
      <c r="P17" s="6">
        <v>207</v>
      </c>
      <c r="Q17" s="8">
        <v>182</v>
      </c>
      <c r="R17" s="7">
        <v>2</v>
      </c>
      <c r="S17" s="6">
        <v>6</v>
      </c>
      <c r="T17" s="6">
        <v>392</v>
      </c>
      <c r="U17" s="6">
        <v>164</v>
      </c>
      <c r="V17" s="7">
        <v>2</v>
      </c>
      <c r="W17" s="6">
        <v>10</v>
      </c>
      <c r="X17" s="6">
        <v>212</v>
      </c>
      <c r="Y17" s="8">
        <v>157</v>
      </c>
      <c r="Z17" s="7">
        <v>0</v>
      </c>
      <c r="AA17" s="6">
        <v>4</v>
      </c>
      <c r="AB17" s="6">
        <v>183</v>
      </c>
      <c r="AC17" s="8">
        <v>184</v>
      </c>
      <c r="AD17" s="7"/>
      <c r="AE17" s="6"/>
      <c r="AF17" s="6"/>
      <c r="AG17" s="8"/>
      <c r="AH17" s="7"/>
      <c r="AI17" s="6"/>
      <c r="AJ17" s="6"/>
      <c r="AK17" s="8"/>
      <c r="AL17" s="7"/>
      <c r="AM17" s="6"/>
      <c r="AN17" s="6"/>
      <c r="AO17" s="6"/>
      <c r="AP17" s="49">
        <f t="shared" si="4"/>
        <v>12</v>
      </c>
      <c r="AQ17" s="44">
        <f t="shared" si="4"/>
        <v>51</v>
      </c>
      <c r="AR17" s="44">
        <f t="shared" si="5"/>
        <v>1655</v>
      </c>
      <c r="AS17" s="44">
        <f t="shared" si="6"/>
        <v>1282</v>
      </c>
      <c r="AT17" s="47">
        <f t="shared" si="7"/>
        <v>129.09516380655225</v>
      </c>
      <c r="AU17" t="s">
        <v>23</v>
      </c>
    </row>
    <row r="18" spans="1:47">
      <c r="A18" s="3" t="s">
        <v>0</v>
      </c>
      <c r="B18" s="4">
        <v>0</v>
      </c>
      <c r="C18" s="3">
        <v>4</v>
      </c>
      <c r="D18" s="3">
        <v>193</v>
      </c>
      <c r="E18" s="5">
        <v>222</v>
      </c>
      <c r="F18" s="4">
        <v>2</v>
      </c>
      <c r="G18" s="3">
        <v>8</v>
      </c>
      <c r="H18" s="3">
        <v>219</v>
      </c>
      <c r="I18" s="5">
        <v>195</v>
      </c>
      <c r="J18" s="4">
        <v>2</v>
      </c>
      <c r="K18" s="3">
        <v>8</v>
      </c>
      <c r="L18" s="3">
        <v>214</v>
      </c>
      <c r="M18" s="5">
        <v>186</v>
      </c>
      <c r="N18" s="4">
        <v>2</v>
      </c>
      <c r="O18" s="3">
        <v>6</v>
      </c>
      <c r="P18" s="3">
        <v>210</v>
      </c>
      <c r="Q18" s="5">
        <v>193</v>
      </c>
      <c r="R18" s="4">
        <v>2</v>
      </c>
      <c r="S18" s="3">
        <v>6</v>
      </c>
      <c r="T18" s="3">
        <v>197</v>
      </c>
      <c r="U18" s="3">
        <v>193</v>
      </c>
      <c r="V18" s="4">
        <v>0</v>
      </c>
      <c r="W18" s="3">
        <v>0</v>
      </c>
      <c r="X18" s="3">
        <v>157</v>
      </c>
      <c r="Y18" s="5">
        <v>212</v>
      </c>
      <c r="Z18" s="4">
        <v>2</v>
      </c>
      <c r="AA18" s="3">
        <v>9</v>
      </c>
      <c r="AB18" s="3">
        <v>205</v>
      </c>
      <c r="AC18" s="5">
        <v>125</v>
      </c>
      <c r="AD18" s="4"/>
      <c r="AE18" s="3"/>
      <c r="AF18" s="3"/>
      <c r="AG18" s="5"/>
      <c r="AH18" s="4"/>
      <c r="AI18" s="3"/>
      <c r="AJ18" s="3"/>
      <c r="AK18" s="5"/>
      <c r="AL18" s="4"/>
      <c r="AM18" s="3"/>
      <c r="AN18" s="3"/>
      <c r="AO18" s="3"/>
      <c r="AP18" s="50">
        <f t="shared" si="4"/>
        <v>10</v>
      </c>
      <c r="AQ18" s="45">
        <f t="shared" si="4"/>
        <v>41</v>
      </c>
      <c r="AR18" s="45">
        <f t="shared" si="5"/>
        <v>1395</v>
      </c>
      <c r="AS18" s="45">
        <f t="shared" si="6"/>
        <v>1326</v>
      </c>
      <c r="AT18" s="47">
        <f t="shared" si="7"/>
        <v>105.20361990950227</v>
      </c>
      <c r="AU18" t="s">
        <v>26</v>
      </c>
    </row>
    <row r="19" spans="1:47">
      <c r="A19" s="12" t="s">
        <v>4</v>
      </c>
      <c r="B19" s="13">
        <v>0</v>
      </c>
      <c r="C19" s="12">
        <v>6</v>
      </c>
      <c r="D19" s="12">
        <v>208</v>
      </c>
      <c r="E19" s="14">
        <v>216</v>
      </c>
      <c r="F19" s="13">
        <v>0</v>
      </c>
      <c r="G19" s="12">
        <v>4</v>
      </c>
      <c r="H19" s="12">
        <v>195</v>
      </c>
      <c r="I19" s="14">
        <v>219</v>
      </c>
      <c r="J19" s="13">
        <v>0</v>
      </c>
      <c r="K19" s="12">
        <v>2</v>
      </c>
      <c r="L19" s="12">
        <v>162</v>
      </c>
      <c r="M19" s="14">
        <v>224</v>
      </c>
      <c r="N19" s="13">
        <v>0</v>
      </c>
      <c r="O19" s="12">
        <v>3</v>
      </c>
      <c r="P19" s="12">
        <v>182</v>
      </c>
      <c r="Q19" s="14">
        <v>207</v>
      </c>
      <c r="R19" s="13">
        <v>0</v>
      </c>
      <c r="S19" s="12">
        <v>3</v>
      </c>
      <c r="T19" s="12">
        <v>175</v>
      </c>
      <c r="U19" s="12">
        <v>189</v>
      </c>
      <c r="V19" s="13">
        <v>0</v>
      </c>
      <c r="W19" s="12">
        <v>1</v>
      </c>
      <c r="X19" s="12">
        <v>162</v>
      </c>
      <c r="Y19" s="14">
        <v>211</v>
      </c>
      <c r="Z19" s="13">
        <v>0</v>
      </c>
      <c r="AA19" s="12">
        <v>1</v>
      </c>
      <c r="AB19" s="12">
        <v>125</v>
      </c>
      <c r="AC19" s="14">
        <v>205</v>
      </c>
      <c r="AD19" s="13"/>
      <c r="AE19" s="12"/>
      <c r="AF19" s="12"/>
      <c r="AG19" s="14"/>
      <c r="AH19" s="13"/>
      <c r="AI19" s="12"/>
      <c r="AJ19" s="12"/>
      <c r="AK19" s="14"/>
      <c r="AL19" s="13"/>
      <c r="AM19" s="12"/>
      <c r="AN19" s="12"/>
      <c r="AO19" s="12"/>
      <c r="AP19" s="51">
        <f t="shared" si="4"/>
        <v>0</v>
      </c>
      <c r="AQ19" s="37">
        <f t="shared" si="4"/>
        <v>20</v>
      </c>
      <c r="AR19" s="37">
        <f t="shared" si="5"/>
        <v>1209</v>
      </c>
      <c r="AS19" s="37">
        <f t="shared" si="6"/>
        <v>1471</v>
      </c>
      <c r="AT19" s="47">
        <f t="shared" si="7"/>
        <v>82.188987083616581</v>
      </c>
      <c r="AU19" t="s">
        <v>28</v>
      </c>
    </row>
    <row r="20" spans="1:47" ht="15.75" thickBot="1">
      <c r="A20" s="15" t="s">
        <v>3</v>
      </c>
      <c r="B20" s="17">
        <v>2</v>
      </c>
      <c r="C20" s="18">
        <v>6</v>
      </c>
      <c r="D20" s="18">
        <v>216</v>
      </c>
      <c r="E20" s="19">
        <v>208</v>
      </c>
      <c r="F20" s="17">
        <v>0</v>
      </c>
      <c r="G20" s="18">
        <v>3</v>
      </c>
      <c r="H20" s="18">
        <v>189</v>
      </c>
      <c r="I20" s="19">
        <v>225</v>
      </c>
      <c r="J20" s="17">
        <v>0</v>
      </c>
      <c r="K20" s="18">
        <v>4</v>
      </c>
      <c r="L20" s="18">
        <v>186</v>
      </c>
      <c r="M20" s="19">
        <v>214</v>
      </c>
      <c r="N20" s="17">
        <v>0</v>
      </c>
      <c r="O20" s="18">
        <v>4</v>
      </c>
      <c r="P20" s="18">
        <v>204</v>
      </c>
      <c r="Q20" s="19">
        <v>221</v>
      </c>
      <c r="R20" s="17">
        <v>0</v>
      </c>
      <c r="S20" s="18">
        <v>4</v>
      </c>
      <c r="T20" s="18">
        <v>164</v>
      </c>
      <c r="U20" s="18">
        <v>392</v>
      </c>
      <c r="V20" s="17">
        <v>2</v>
      </c>
      <c r="W20" s="18">
        <v>9</v>
      </c>
      <c r="X20" s="18">
        <v>211</v>
      </c>
      <c r="Y20" s="19">
        <v>162</v>
      </c>
      <c r="Z20" s="17">
        <v>2</v>
      </c>
      <c r="AA20" s="18">
        <v>6</v>
      </c>
      <c r="AB20" s="18">
        <v>182</v>
      </c>
      <c r="AC20" s="19">
        <v>178</v>
      </c>
      <c r="AD20" s="17"/>
      <c r="AE20" s="18"/>
      <c r="AF20" s="18"/>
      <c r="AG20" s="19"/>
      <c r="AH20" s="17"/>
      <c r="AI20" s="18"/>
      <c r="AJ20" s="18"/>
      <c r="AK20" s="19"/>
      <c r="AL20" s="17"/>
      <c r="AM20" s="18"/>
      <c r="AN20" s="18"/>
      <c r="AO20" s="18"/>
      <c r="AP20" s="52">
        <f t="shared" si="4"/>
        <v>6</v>
      </c>
      <c r="AQ20" s="46">
        <f t="shared" si="4"/>
        <v>36</v>
      </c>
      <c r="AR20" s="46">
        <f t="shared" si="5"/>
        <v>1352</v>
      </c>
      <c r="AS20" s="46">
        <f t="shared" si="6"/>
        <v>1600</v>
      </c>
      <c r="AT20" s="47">
        <f t="shared" si="7"/>
        <v>84.5</v>
      </c>
      <c r="AU20" t="s">
        <v>27</v>
      </c>
    </row>
    <row r="21" spans="1:47">
      <c r="B21">
        <f>SUM(B15:B20)</f>
        <v>6</v>
      </c>
      <c r="C21">
        <f>SUM(C15:C20)</f>
        <v>36</v>
      </c>
      <c r="F21">
        <f>SUM(F15:F20)</f>
        <v>6</v>
      </c>
      <c r="G21">
        <f>SUM(G15:G20)</f>
        <v>36</v>
      </c>
      <c r="J21">
        <f>SUM(J15:J20)</f>
        <v>6</v>
      </c>
      <c r="K21">
        <f>SUM(K15:K20)</f>
        <v>36</v>
      </c>
      <c r="N21">
        <f>SUM(N15:N20)</f>
        <v>6</v>
      </c>
      <c r="O21">
        <f>SUM(O15:O20)</f>
        <v>36</v>
      </c>
      <c r="R21">
        <f>SUM(R15:R20)</f>
        <v>6</v>
      </c>
      <c r="S21">
        <f>SUM(S15:S20)</f>
        <v>30</v>
      </c>
      <c r="V21">
        <f>SUM(V15:V20)</f>
        <v>6</v>
      </c>
      <c r="W21">
        <f>SUM(W15:W20)</f>
        <v>30</v>
      </c>
      <c r="Z21">
        <f>SUM(Z14:Z20)</f>
        <v>6</v>
      </c>
      <c r="AA21">
        <f>SUM(AA15:AA20)</f>
        <v>30</v>
      </c>
      <c r="AD21">
        <f>SUM(AD14:AD20)</f>
        <v>0</v>
      </c>
      <c r="AE21">
        <f>SUM(AE15:AE20)</f>
        <v>0</v>
      </c>
      <c r="AH21">
        <f>SUM(AH14:AH20)</f>
        <v>0</v>
      </c>
      <c r="AI21">
        <f>SUM(AI15:AI20)</f>
        <v>0</v>
      </c>
      <c r="AL21">
        <f>SUM(AL14:AL20)</f>
        <v>0</v>
      </c>
      <c r="AM21">
        <f>SUM(AM15:AM20)</f>
        <v>0</v>
      </c>
      <c r="AP21">
        <f>SUM(AP15:AP20)</f>
        <v>42</v>
      </c>
      <c r="AQ21">
        <f>SUM(AQ15:AQ20)</f>
        <v>234</v>
      </c>
    </row>
    <row r="22" spans="1:47">
      <c r="AP22">
        <f>AP21/6</f>
        <v>7</v>
      </c>
      <c r="AQ22">
        <f>(AQ21-(4*36))/30</f>
        <v>3</v>
      </c>
    </row>
  </sheetData>
  <sortState ref="A15:AT20">
    <sortCondition descending="1" ref="AP15:AP20"/>
    <sortCondition descending="1" ref="AQ15:AQ20"/>
    <sortCondition descending="1" ref="AT15:AT20"/>
  </sortState>
  <mergeCells count="22">
    <mergeCell ref="V13:Y13"/>
    <mergeCell ref="Z13:AC13"/>
    <mergeCell ref="AD13:AG13"/>
    <mergeCell ref="AH13:AK13"/>
    <mergeCell ref="AL13:AO13"/>
    <mergeCell ref="AP13:AT13"/>
    <mergeCell ref="Z2:AC2"/>
    <mergeCell ref="AD2:AG2"/>
    <mergeCell ref="AH2:AK2"/>
    <mergeCell ref="AL2:AO2"/>
    <mergeCell ref="AP2:AT2"/>
    <mergeCell ref="B13:E13"/>
    <mergeCell ref="F13:I13"/>
    <mergeCell ref="J13:M13"/>
    <mergeCell ref="N13:Q13"/>
    <mergeCell ref="R13:U13"/>
    <mergeCell ref="V2:Y2"/>
    <mergeCell ref="B2:E2"/>
    <mergeCell ref="F2:I2"/>
    <mergeCell ref="J2:M2"/>
    <mergeCell ref="N2:Q2"/>
    <mergeCell ref="R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I11" sqref="I11"/>
    </sheetView>
  </sheetViews>
  <sheetFormatPr defaultRowHeight="15"/>
  <cols>
    <col min="1" max="8" width="9.140625" style="31"/>
  </cols>
  <sheetData>
    <row r="1" spans="1:12">
      <c r="A1" s="31">
        <v>15</v>
      </c>
      <c r="B1" s="31">
        <v>21</v>
      </c>
      <c r="C1" s="31">
        <v>21</v>
      </c>
      <c r="D1" s="31">
        <v>19</v>
      </c>
    </row>
    <row r="2" spans="1:12">
      <c r="A2" s="31">
        <v>10</v>
      </c>
      <c r="B2" s="31">
        <v>21</v>
      </c>
      <c r="C2" s="31">
        <v>21</v>
      </c>
      <c r="D2" s="31">
        <v>17</v>
      </c>
    </row>
    <row r="3" spans="1:12">
      <c r="A3" s="31">
        <v>3</v>
      </c>
      <c r="B3" s="31">
        <v>21</v>
      </c>
      <c r="C3" s="31">
        <v>15</v>
      </c>
      <c r="D3" s="31">
        <v>21</v>
      </c>
    </row>
    <row r="4" spans="1:12">
      <c r="A4" s="31">
        <v>11</v>
      </c>
      <c r="B4" s="31">
        <v>21</v>
      </c>
      <c r="C4" s="31">
        <v>14</v>
      </c>
      <c r="D4" s="31">
        <v>21</v>
      </c>
    </row>
    <row r="5" spans="1:12">
      <c r="A5" s="31">
        <v>16</v>
      </c>
      <c r="B5" s="31">
        <v>21</v>
      </c>
      <c r="C5" s="31">
        <v>10</v>
      </c>
      <c r="D5" s="31">
        <v>21</v>
      </c>
    </row>
    <row r="6" spans="1:12">
      <c r="A6" s="31">
        <v>21</v>
      </c>
      <c r="B6" s="31">
        <v>16</v>
      </c>
      <c r="C6" s="31">
        <v>21</v>
      </c>
      <c r="D6" s="31">
        <v>17</v>
      </c>
    </row>
    <row r="7" spans="1:12">
      <c r="A7" s="31">
        <v>2</v>
      </c>
      <c r="B7" s="31">
        <v>21</v>
      </c>
      <c r="C7" s="31">
        <v>21</v>
      </c>
      <c r="D7" s="31">
        <v>10</v>
      </c>
    </row>
    <row r="8" spans="1:12">
      <c r="A8" s="31">
        <v>14</v>
      </c>
      <c r="B8" s="31">
        <v>21</v>
      </c>
      <c r="C8" s="31">
        <v>19</v>
      </c>
      <c r="D8" s="31">
        <v>21</v>
      </c>
    </row>
    <row r="9" spans="1:12">
      <c r="A9" s="31">
        <v>15</v>
      </c>
      <c r="B9" s="31">
        <v>21</v>
      </c>
      <c r="C9" s="31">
        <v>21</v>
      </c>
      <c r="D9" s="31">
        <v>19</v>
      </c>
    </row>
    <row r="10" spans="1:12">
      <c r="A10" s="31">
        <v>18</v>
      </c>
      <c r="B10" s="31">
        <v>21</v>
      </c>
      <c r="C10" s="31">
        <v>21</v>
      </c>
      <c r="D10" s="31">
        <v>17</v>
      </c>
    </row>
    <row r="13" spans="1:12">
      <c r="I13" s="31"/>
      <c r="J13" s="31"/>
      <c r="K13" s="31"/>
      <c r="L13" s="31"/>
    </row>
    <row r="14" spans="1:12">
      <c r="I14" s="31"/>
      <c r="J14" s="31"/>
      <c r="K14" s="31"/>
      <c r="L14" s="31"/>
    </row>
    <row r="15" spans="1:12">
      <c r="I15" s="31"/>
      <c r="J15" s="31"/>
      <c r="K15" s="31"/>
      <c r="L15" s="31"/>
    </row>
    <row r="16" spans="1:12">
      <c r="I16" s="31"/>
      <c r="J16" s="31"/>
      <c r="K16" s="31"/>
      <c r="L16" s="31"/>
    </row>
    <row r="19" spans="1:6">
      <c r="A19" s="31">
        <f>SUM(A1:A18)</f>
        <v>125</v>
      </c>
      <c r="B19" s="31">
        <f t="shared" ref="B19" si="0">SUM(B1:B18)</f>
        <v>205</v>
      </c>
      <c r="C19" s="31">
        <f>SUM(C1:C18)</f>
        <v>184</v>
      </c>
      <c r="D19" s="31">
        <f>SUM(D1:D18)</f>
        <v>183</v>
      </c>
      <c r="E19" s="31">
        <f>SUM(E1:E18)</f>
        <v>0</v>
      </c>
      <c r="F19" s="31">
        <f>SUM(F1:F18)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K4" sqref="K4"/>
    </sheetView>
  </sheetViews>
  <sheetFormatPr defaultRowHeight="15"/>
  <cols>
    <col min="1" max="1" width="25.7109375" customWidth="1"/>
    <col min="2" max="3" width="30.7109375" style="31" customWidth="1"/>
    <col min="4" max="4" width="15.7109375" style="31" customWidth="1"/>
    <col min="5" max="5" width="15.7109375" customWidth="1"/>
  </cols>
  <sheetData>
    <row r="1" spans="1:7" ht="33.75">
      <c r="A1" s="39" t="s">
        <v>50</v>
      </c>
    </row>
    <row r="2" spans="1:7" ht="26.25" customHeight="1">
      <c r="A2" s="27"/>
      <c r="B2" s="38"/>
      <c r="C2" s="38"/>
      <c r="D2" s="38"/>
    </row>
    <row r="3" spans="1:7" ht="33.75">
      <c r="A3" s="28" t="s">
        <v>21</v>
      </c>
      <c r="B3" s="29" t="s">
        <v>6</v>
      </c>
      <c r="C3" s="30" t="s">
        <v>31</v>
      </c>
      <c r="D3" s="53" t="s">
        <v>36</v>
      </c>
      <c r="E3" s="53" t="s">
        <v>37</v>
      </c>
      <c r="F3" s="54" t="s">
        <v>49</v>
      </c>
    </row>
    <row r="4" spans="1:7" ht="33.75">
      <c r="A4" s="82" t="s">
        <v>0</v>
      </c>
      <c r="B4" s="33">
        <v>12</v>
      </c>
      <c r="C4" s="33">
        <v>60</v>
      </c>
      <c r="D4" s="55">
        <v>1796</v>
      </c>
      <c r="E4" s="55">
        <v>1706</v>
      </c>
      <c r="F4" s="55">
        <v>105.27549824150057</v>
      </c>
      <c r="G4" s="86"/>
    </row>
    <row r="5" spans="1:7" ht="33.75">
      <c r="A5" s="42" t="s">
        <v>20</v>
      </c>
      <c r="B5" s="33">
        <v>8</v>
      </c>
      <c r="C5" s="33">
        <v>54</v>
      </c>
      <c r="D5" s="55">
        <v>1851</v>
      </c>
      <c r="E5" s="55">
        <v>1687</v>
      </c>
      <c r="F5" s="55">
        <v>109.7213989330172</v>
      </c>
    </row>
    <row r="6" spans="1:7" ht="33.75">
      <c r="A6" s="41" t="s">
        <v>3</v>
      </c>
      <c r="B6" s="33">
        <v>8</v>
      </c>
      <c r="C6" s="33">
        <v>53</v>
      </c>
      <c r="D6" s="55">
        <v>1858</v>
      </c>
      <c r="E6" s="55">
        <v>1789</v>
      </c>
      <c r="F6" s="55">
        <v>103.85690329793181</v>
      </c>
    </row>
    <row r="7" spans="1:7" ht="33.75">
      <c r="A7" s="83" t="s">
        <v>5</v>
      </c>
      <c r="B7" s="33">
        <v>6</v>
      </c>
      <c r="C7" s="33">
        <v>44</v>
      </c>
      <c r="D7" s="55">
        <v>1736</v>
      </c>
      <c r="E7" s="55">
        <v>1864</v>
      </c>
      <c r="F7" s="55">
        <v>93.133047210300418</v>
      </c>
    </row>
    <row r="8" spans="1:7" ht="33.75">
      <c r="A8" s="40" t="s">
        <v>1</v>
      </c>
      <c r="B8" s="33">
        <v>6</v>
      </c>
      <c r="C8" s="33">
        <v>42</v>
      </c>
      <c r="D8" s="55">
        <v>1769</v>
      </c>
      <c r="E8" s="55">
        <v>1841</v>
      </c>
      <c r="F8" s="55">
        <v>96.089082020640959</v>
      </c>
    </row>
    <row r="9" spans="1:7" ht="33.75">
      <c r="A9" s="84" t="s">
        <v>2</v>
      </c>
      <c r="B9" s="33">
        <v>2</v>
      </c>
      <c r="C9" s="33">
        <v>41</v>
      </c>
      <c r="D9" s="55">
        <v>1708</v>
      </c>
      <c r="E9" s="55">
        <v>1831</v>
      </c>
      <c r="F9" s="55">
        <v>93.282359366466423</v>
      </c>
      <c r="G9" s="1"/>
    </row>
    <row r="10" spans="1:7" ht="22.5" hidden="1" customHeight="1">
      <c r="A10" s="60"/>
      <c r="B10" s="93" t="s">
        <v>39</v>
      </c>
      <c r="C10" s="93"/>
      <c r="D10" s="93"/>
      <c r="E10" s="93"/>
      <c r="F10" s="93"/>
      <c r="G10" s="61"/>
    </row>
    <row r="11" spans="1:7" ht="15" customHeight="1">
      <c r="B11" s="27"/>
      <c r="C11" s="27"/>
      <c r="D11" s="56"/>
      <c r="E11" s="57"/>
      <c r="F11" s="62"/>
    </row>
    <row r="12" spans="1:7" ht="35.1" customHeight="1">
      <c r="A12" s="28" t="s">
        <v>30</v>
      </c>
      <c r="B12" s="29" t="s">
        <v>6</v>
      </c>
      <c r="C12" s="30" t="s">
        <v>31</v>
      </c>
      <c r="D12" s="53" t="s">
        <v>36</v>
      </c>
      <c r="E12" s="53" t="s">
        <v>37</v>
      </c>
      <c r="F12" s="54" t="s">
        <v>49</v>
      </c>
    </row>
    <row r="13" spans="1:7" ht="35.1" customHeight="1">
      <c r="A13" s="40" t="s">
        <v>1</v>
      </c>
      <c r="B13" s="33">
        <v>12</v>
      </c>
      <c r="C13" s="33">
        <v>51</v>
      </c>
      <c r="D13" s="55">
        <v>1655</v>
      </c>
      <c r="E13" s="55">
        <v>1282</v>
      </c>
      <c r="F13" s="55">
        <v>129.09516380655225</v>
      </c>
    </row>
    <row r="14" spans="1:7" ht="35.1" customHeight="1">
      <c r="A14" s="82" t="s">
        <v>0</v>
      </c>
      <c r="B14" s="33">
        <v>10</v>
      </c>
      <c r="C14" s="33">
        <v>41</v>
      </c>
      <c r="D14" s="55">
        <v>1395</v>
      </c>
      <c r="E14" s="55">
        <v>1326</v>
      </c>
      <c r="F14" s="55">
        <v>105.20361990950227</v>
      </c>
    </row>
    <row r="15" spans="1:7" ht="35.1" customHeight="1">
      <c r="A15" s="84" t="s">
        <v>2</v>
      </c>
      <c r="B15" s="33">
        <v>8</v>
      </c>
      <c r="C15" s="33">
        <v>43</v>
      </c>
      <c r="D15" s="55">
        <v>1405</v>
      </c>
      <c r="E15" s="55">
        <v>1352</v>
      </c>
      <c r="F15" s="55">
        <v>103.92011834319526</v>
      </c>
    </row>
    <row r="16" spans="1:7" ht="35.1" customHeight="1">
      <c r="A16" s="83" t="s">
        <v>5</v>
      </c>
      <c r="B16" s="33">
        <v>6</v>
      </c>
      <c r="C16" s="33">
        <v>43</v>
      </c>
      <c r="D16" s="55">
        <v>1375</v>
      </c>
      <c r="E16" s="55">
        <v>1360</v>
      </c>
      <c r="F16" s="55">
        <v>101.10294117647058</v>
      </c>
    </row>
    <row r="17" spans="1:6" ht="34.5" customHeight="1">
      <c r="A17" s="41" t="s">
        <v>3</v>
      </c>
      <c r="B17" s="33">
        <v>6</v>
      </c>
      <c r="C17" s="33">
        <v>36</v>
      </c>
      <c r="D17" s="55">
        <v>1352</v>
      </c>
      <c r="E17" s="55">
        <v>1600</v>
      </c>
      <c r="F17" s="55">
        <v>84.5</v>
      </c>
    </row>
    <row r="18" spans="1:6" ht="33.75">
      <c r="A18" s="42" t="s">
        <v>20</v>
      </c>
      <c r="B18" s="33">
        <v>0</v>
      </c>
      <c r="C18" s="33">
        <v>20</v>
      </c>
      <c r="D18" s="55">
        <v>1209</v>
      </c>
      <c r="E18" s="55">
        <v>1471</v>
      </c>
      <c r="F18" s="55">
        <v>82.188987083616581</v>
      </c>
    </row>
    <row r="27" spans="1:6" ht="18.75">
      <c r="B27" s="32"/>
    </row>
  </sheetData>
  <sortState ref="A13:G18">
    <sortCondition descending="1" ref="B13:B18"/>
    <sortCondition descending="1" ref="C13:C18"/>
    <sortCondition descending="1" ref="F13:F18"/>
  </sortState>
  <mergeCells count="1">
    <mergeCell ref="B10:F10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9" sqref="M19"/>
    </sheetView>
  </sheetViews>
  <sheetFormatPr defaultRowHeight="15"/>
  <cols>
    <col min="1" max="1" width="12.7109375" customWidth="1"/>
    <col min="2" max="3" width="5.7109375" customWidth="1"/>
    <col min="4" max="4" width="12.7109375" customWidth="1"/>
    <col min="5" max="6" width="5.7109375" customWidth="1"/>
    <col min="7" max="7" width="12.7109375" customWidth="1"/>
    <col min="8" max="9" width="5.7109375" customWidth="1"/>
    <col min="10" max="10" width="12.7109375" customWidth="1"/>
  </cols>
  <sheetData>
    <row r="1" spans="1:10" ht="21">
      <c r="A1" s="103" t="s">
        <v>46</v>
      </c>
      <c r="B1" s="103"/>
      <c r="C1" s="103"/>
      <c r="D1" s="103"/>
      <c r="E1" s="103"/>
      <c r="F1" s="103"/>
      <c r="G1" s="103"/>
      <c r="H1" s="103"/>
      <c r="I1" s="103"/>
      <c r="J1" s="103"/>
    </row>
    <row r="4" spans="1:10" ht="21">
      <c r="A4" s="81" t="s">
        <v>19</v>
      </c>
    </row>
    <row r="5" spans="1:10">
      <c r="F5" s="67"/>
    </row>
    <row r="6" spans="1:10">
      <c r="A6" s="95" t="s">
        <v>43</v>
      </c>
      <c r="B6" s="63"/>
    </row>
    <row r="7" spans="1:10">
      <c r="A7" s="95"/>
      <c r="B7" s="64"/>
      <c r="C7" s="68" t="s">
        <v>40</v>
      </c>
      <c r="D7" s="78"/>
      <c r="E7" s="77"/>
      <c r="F7" s="79"/>
      <c r="G7" s="112" t="s">
        <v>43</v>
      </c>
    </row>
    <row r="8" spans="1:10">
      <c r="A8" s="108" t="s">
        <v>48</v>
      </c>
      <c r="C8" s="69"/>
      <c r="D8" s="71"/>
      <c r="G8" s="113"/>
      <c r="H8" s="72"/>
      <c r="I8" s="1"/>
    </row>
    <row r="9" spans="1:10">
      <c r="A9" s="109"/>
      <c r="C9" s="69"/>
      <c r="D9" s="96" t="s">
        <v>34</v>
      </c>
      <c r="I9" s="1"/>
    </row>
    <row r="10" spans="1:10">
      <c r="A10" s="96" t="s">
        <v>34</v>
      </c>
      <c r="C10" s="70" t="s">
        <v>41</v>
      </c>
      <c r="D10" s="96"/>
      <c r="E10" s="64"/>
      <c r="G10" s="94">
        <v>45188</v>
      </c>
      <c r="I10" s="1"/>
      <c r="J10" s="101"/>
    </row>
    <row r="11" spans="1:10">
      <c r="A11" s="96"/>
      <c r="B11" s="65"/>
      <c r="C11" s="71"/>
      <c r="D11" s="76"/>
      <c r="F11" s="1"/>
      <c r="G11" s="94"/>
      <c r="I11" s="65"/>
      <c r="J11" s="102"/>
    </row>
    <row r="12" spans="1:10">
      <c r="C12" s="71"/>
      <c r="D12" s="71"/>
      <c r="F12" s="1"/>
      <c r="I12" s="1"/>
    </row>
    <row r="13" spans="1:10">
      <c r="A13" s="94">
        <v>45174</v>
      </c>
      <c r="C13" s="71"/>
      <c r="D13" s="94">
        <v>45181</v>
      </c>
      <c r="F13" s="66"/>
      <c r="G13" s="96" t="s">
        <v>34</v>
      </c>
      <c r="H13" s="63"/>
      <c r="I13" s="1"/>
    </row>
    <row r="14" spans="1:10">
      <c r="A14" s="94"/>
      <c r="C14" s="71"/>
      <c r="D14" s="94"/>
      <c r="F14" s="1"/>
      <c r="G14" s="96"/>
    </row>
    <row r="15" spans="1:10">
      <c r="C15" s="71"/>
      <c r="D15" s="71"/>
      <c r="F15" s="1"/>
    </row>
    <row r="16" spans="1:10">
      <c r="A16" s="97" t="s">
        <v>44</v>
      </c>
      <c r="C16" s="71"/>
      <c r="D16" s="71"/>
      <c r="F16" s="1"/>
    </row>
    <row r="17" spans="1:12">
      <c r="A17" s="98"/>
      <c r="B17" s="65"/>
      <c r="C17" s="69"/>
      <c r="D17" s="77"/>
      <c r="E17" s="2"/>
      <c r="F17" s="1"/>
    </row>
    <row r="18" spans="1:12">
      <c r="A18" s="110" t="s">
        <v>42</v>
      </c>
      <c r="C18" s="80"/>
      <c r="D18" s="114" t="s">
        <v>44</v>
      </c>
      <c r="E18" s="63"/>
      <c r="F18" s="1"/>
    </row>
    <row r="19" spans="1:12">
      <c r="A19" s="111"/>
      <c r="C19" s="75"/>
      <c r="D19" s="114"/>
    </row>
    <row r="20" spans="1:12">
      <c r="A20" s="99" t="s">
        <v>45</v>
      </c>
      <c r="B20" s="66"/>
      <c r="C20" s="73"/>
      <c r="D20" s="74"/>
    </row>
    <row r="21" spans="1:12">
      <c r="A21" s="100"/>
    </row>
    <row r="23" spans="1:12">
      <c r="L23" s="67"/>
    </row>
    <row r="24" spans="1:12" ht="21">
      <c r="A24" s="81" t="s">
        <v>35</v>
      </c>
    </row>
    <row r="25" spans="1:12">
      <c r="F25" s="67"/>
    </row>
    <row r="26" spans="1:12">
      <c r="A26" s="96" t="s">
        <v>34</v>
      </c>
      <c r="B26" s="63"/>
    </row>
    <row r="27" spans="1:12">
      <c r="A27" s="96"/>
      <c r="B27" s="64"/>
      <c r="C27" s="68" t="s">
        <v>40</v>
      </c>
      <c r="D27" s="78"/>
      <c r="E27" s="77"/>
      <c r="F27" s="79"/>
      <c r="G27" s="104" t="s">
        <v>34</v>
      </c>
    </row>
    <row r="28" spans="1:12">
      <c r="A28" s="108" t="s">
        <v>48</v>
      </c>
      <c r="C28" s="69"/>
      <c r="D28" s="71"/>
      <c r="G28" s="105"/>
      <c r="H28" s="72"/>
      <c r="I28" s="1"/>
    </row>
    <row r="29" spans="1:12">
      <c r="A29" s="109"/>
      <c r="C29" s="69"/>
      <c r="D29" s="106" t="s">
        <v>47</v>
      </c>
      <c r="I29" s="1"/>
    </row>
    <row r="30" spans="1:12">
      <c r="A30" s="107" t="s">
        <v>47</v>
      </c>
      <c r="C30" s="70" t="s">
        <v>41</v>
      </c>
      <c r="D30" s="106"/>
      <c r="E30" s="64"/>
      <c r="G30" s="94">
        <v>45188</v>
      </c>
      <c r="I30" s="1"/>
      <c r="J30" s="101"/>
    </row>
    <row r="31" spans="1:12">
      <c r="A31" s="107"/>
      <c r="B31" s="65"/>
      <c r="C31" s="71"/>
      <c r="D31" s="76"/>
      <c r="F31" s="1"/>
      <c r="G31" s="94"/>
      <c r="I31" s="65"/>
      <c r="J31" s="102"/>
    </row>
    <row r="32" spans="1:12">
      <c r="C32" s="71"/>
      <c r="D32" s="71"/>
      <c r="F32" s="1"/>
      <c r="I32" s="1"/>
    </row>
    <row r="33" spans="1:9">
      <c r="A33" s="94">
        <v>45175</v>
      </c>
      <c r="C33" s="71"/>
      <c r="D33" s="94">
        <v>45181</v>
      </c>
      <c r="F33" s="66"/>
      <c r="G33" s="115" t="s">
        <v>47</v>
      </c>
      <c r="H33" s="63"/>
      <c r="I33" s="1"/>
    </row>
    <row r="34" spans="1:9">
      <c r="A34" s="94"/>
      <c r="C34" s="71"/>
      <c r="D34" s="94"/>
      <c r="F34" s="1"/>
      <c r="G34" s="115"/>
    </row>
    <row r="35" spans="1:9">
      <c r="C35" s="71"/>
      <c r="D35" s="71"/>
      <c r="F35" s="1"/>
    </row>
    <row r="36" spans="1:9">
      <c r="A36" s="116" t="s">
        <v>32</v>
      </c>
      <c r="C36" s="71"/>
      <c r="D36" s="71"/>
      <c r="F36" s="1"/>
    </row>
    <row r="37" spans="1:9">
      <c r="A37" s="117"/>
      <c r="B37" s="65"/>
      <c r="C37" s="69"/>
      <c r="D37" s="77"/>
      <c r="E37" s="2"/>
      <c r="F37" s="1"/>
    </row>
    <row r="38" spans="1:9">
      <c r="A38" s="108" t="s">
        <v>42</v>
      </c>
      <c r="C38" s="80"/>
      <c r="D38" s="118" t="s">
        <v>45</v>
      </c>
      <c r="E38" s="63"/>
      <c r="F38" s="1"/>
    </row>
    <row r="39" spans="1:9">
      <c r="A39" s="109"/>
      <c r="C39" s="75"/>
      <c r="D39" s="118"/>
    </row>
    <row r="40" spans="1:9">
      <c r="A40" s="99" t="s">
        <v>45</v>
      </c>
      <c r="B40" s="66"/>
      <c r="C40" s="73"/>
      <c r="D40" s="74"/>
    </row>
    <row r="41" spans="1:9">
      <c r="A41" s="100"/>
    </row>
  </sheetData>
  <mergeCells count="29">
    <mergeCell ref="A28:A29"/>
    <mergeCell ref="A38:A39"/>
    <mergeCell ref="A33:A34"/>
    <mergeCell ref="D33:D34"/>
    <mergeCell ref="G33:G34"/>
    <mergeCell ref="A36:A37"/>
    <mergeCell ref="D38:D39"/>
    <mergeCell ref="A40:A41"/>
    <mergeCell ref="J10:J11"/>
    <mergeCell ref="A1:J1"/>
    <mergeCell ref="A26:A27"/>
    <mergeCell ref="G27:G28"/>
    <mergeCell ref="D29:D30"/>
    <mergeCell ref="A30:A31"/>
    <mergeCell ref="G30:G31"/>
    <mergeCell ref="J30:J31"/>
    <mergeCell ref="A8:A9"/>
    <mergeCell ref="A18:A19"/>
    <mergeCell ref="G7:G8"/>
    <mergeCell ref="D18:D19"/>
    <mergeCell ref="G13:G14"/>
    <mergeCell ref="D13:D14"/>
    <mergeCell ref="A13:A14"/>
    <mergeCell ref="G10:G11"/>
    <mergeCell ref="A6:A7"/>
    <mergeCell ref="A10:A11"/>
    <mergeCell ref="A16:A17"/>
    <mergeCell ref="A20:A21"/>
    <mergeCell ref="D9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Tally</vt:lpstr>
      <vt:lpstr>Sheet3</vt:lpstr>
      <vt:lpstr>Tables</vt:lpstr>
      <vt:lpstr>Finals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2023-11-23T23:53:09Z</cp:lastPrinted>
  <dcterms:created xsi:type="dcterms:W3CDTF">2017-05-14T23:32:52Z</dcterms:created>
  <dcterms:modified xsi:type="dcterms:W3CDTF">2023-11-24T00:04:32Z</dcterms:modified>
</cp:coreProperties>
</file>